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0" windowWidth="8940" windowHeight="57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Ken Balliet</author>
    <author>CAS-EN Program</author>
  </authors>
  <commentList>
    <comment ref="B5" authorId="0">
      <text>
        <r>
          <rPr>
            <sz val="10"/>
            <rFont val="Tahoma"/>
            <family val="2"/>
          </rPr>
          <t>Remember, all your land may not be in production unit!</t>
        </r>
      </text>
    </comment>
    <comment ref="B6" authorId="0">
      <text>
        <r>
          <rPr>
            <sz val="10"/>
            <rFont val="Tahoma"/>
            <family val="2"/>
          </rPr>
          <t>This is the area with gas resources  the energy company shows on its drilling permit.
Estimate on the high side to be conservative in value.</t>
        </r>
      </text>
    </comment>
    <comment ref="B7" authorId="0">
      <text>
        <r>
          <rPr>
            <sz val="10"/>
            <rFont val="Tahoma"/>
            <family val="2"/>
          </rPr>
          <t>Enter percentage as a decimal 
1/8 = .125
3/16 = .1875</t>
        </r>
      </text>
    </comment>
    <comment ref="B10" authorId="0">
      <text>
        <r>
          <rPr>
            <sz val="10"/>
            <rFont val="Tahoma"/>
            <family val="2"/>
          </rPr>
          <t>Enter average price for Natural Gas on the market. 
Btu is a British thermal unit and is a measurement of stored energy, primarily used to describe the heat content of natural gas. One million Btu is generally the equivalent of 1,000 physical cubic feet; however, some natural gas contains fewer or more impurities than others and therefore has a higher or lower stored-energy content and, thus, market value. Natural gas is traded on Nymex in Btu rather than cubic feet.</t>
        </r>
      </text>
    </comment>
    <comment ref="C10" authorId="0">
      <text>
        <r>
          <rPr>
            <b/>
            <sz val="10"/>
            <rFont val="Tahoma"/>
            <family val="2"/>
          </rPr>
          <t>Ken Balliet:</t>
        </r>
        <r>
          <rPr>
            <sz val="10"/>
            <rFont val="Tahoma"/>
            <family val="2"/>
          </rPr>
          <t xml:space="preserve">
Cfe represents cubic feet of gas equivalent. It is usually the measurement of the mathematical combination of natural gas and oil or gas liquids. The conversion is usually 10,000 or 6,000 cubic feet of gas per one barrel of oil or gas liquids. (The ratio usually reflects the recent market value of 1 Mcf of gas in comparison with 1 barrel of oil or gas liquids.) Thus, 10 MMcfe is 10 million cubic feet of gas equivalent. If the true mixture is 50% natural gas and 50% liquids (oil or gas) and the mathematical rate is 10:1, then 10 MMcfe consists of 5 MMcf of gas and 500 barrels of oil or gas liquids.
</t>
        </r>
      </text>
    </comment>
    <comment ref="C11" authorId="0">
      <text>
        <r>
          <rPr>
            <b/>
            <sz val="10"/>
            <rFont val="Tahoma"/>
            <family val="2"/>
          </rPr>
          <t>Ken Balliet:</t>
        </r>
        <r>
          <rPr>
            <sz val="10"/>
            <rFont val="Tahoma"/>
            <family val="2"/>
          </rPr>
          <t xml:space="preserve">
M is the Roman numeral for a thousand. So, production of 67 Mcf of gas per day is 67,000 cubic feet.
MM represents a million in the Roman-numeral system, so production of 67 MMcf of gas per day is 67 million cubic feet.
B represents 
</t>
        </r>
      </text>
    </comment>
    <comment ref="B11" authorId="0">
      <text>
        <r>
          <rPr>
            <sz val="10"/>
            <rFont val="Tahoma"/>
            <family val="2"/>
          </rPr>
          <t xml:space="preserve">Few can predict what the output of a well may be at any point in time. Output declines quickly at first but decline in output slows towards the half life of the well. 
Use a conservative figure to see what impact it has on your overall royalty. </t>
        </r>
      </text>
    </comment>
    <comment ref="B17" authorId="1">
      <text>
        <r>
          <rPr>
            <b/>
            <sz val="8"/>
            <rFont val="Tahoma"/>
            <family val="2"/>
          </rPr>
          <t>Remember Production starts to decline on day 2, and continues each day:</t>
        </r>
        <r>
          <rPr>
            <sz val="8"/>
            <rFont val="Tahoma"/>
            <family val="2"/>
          </rPr>
          <t xml:space="preserve">
</t>
        </r>
      </text>
    </comment>
  </commentList>
</comments>
</file>

<file path=xl/sharedStrings.xml><?xml version="1.0" encoding="utf-8"?>
<sst xmlns="http://schemas.openxmlformats.org/spreadsheetml/2006/main" count="71" uniqueCount="47">
  <si>
    <t>Acres</t>
  </si>
  <si>
    <t xml:space="preserve"> </t>
  </si>
  <si>
    <t>per day</t>
  </si>
  <si>
    <t>Mcfe</t>
  </si>
  <si>
    <t>What if…..Royalty Calculator</t>
  </si>
  <si>
    <t>And the total Acres in Production Unit were</t>
  </si>
  <si>
    <t>And your Royalty % from your lease was</t>
  </si>
  <si>
    <t>IF Your Acres in Production Unit were</t>
  </si>
  <si>
    <t>If the price for Natural Gas is</t>
  </si>
  <si>
    <t>And your daily production was</t>
  </si>
  <si>
    <t xml:space="preserve"> per day</t>
  </si>
  <si>
    <t>AND…..</t>
  </si>
  <si>
    <t>MMcfe</t>
  </si>
  <si>
    <t>Then the  TOTAL value  of well Production/day is</t>
  </si>
  <si>
    <t>TOTAL</t>
  </si>
  <si>
    <t xml:space="preserve">    *assuming the market value for gas stays constant.</t>
  </si>
  <si>
    <t>Total Principal Value of Royalty for a 20 Year period</t>
  </si>
  <si>
    <t>decimal</t>
  </si>
  <si>
    <t>Your initial royalty on "day one" would be</t>
  </si>
  <si>
    <t>Year 2</t>
  </si>
  <si>
    <t>Year 3</t>
  </si>
  <si>
    <t>Year 4</t>
  </si>
  <si>
    <t>Year 5</t>
  </si>
  <si>
    <t>Year 6</t>
  </si>
  <si>
    <t>Year 7</t>
  </si>
  <si>
    <t>Year 8</t>
  </si>
  <si>
    <t>Year 9</t>
  </si>
  <si>
    <t>Year 10</t>
  </si>
  <si>
    <t>Year 11</t>
  </si>
  <si>
    <t>Year 12</t>
  </si>
  <si>
    <t>Year 14</t>
  </si>
  <si>
    <t>Year 15</t>
  </si>
  <si>
    <t>Year 16</t>
  </si>
  <si>
    <t>Year 17</t>
  </si>
  <si>
    <t>Year 18</t>
  </si>
  <si>
    <t>Year 19</t>
  </si>
  <si>
    <t>Year 20</t>
  </si>
  <si>
    <t>per year (average)</t>
  </si>
  <si>
    <t>Year 13 - Refraced</t>
  </si>
  <si>
    <t>Initial first day production x 365 days</t>
  </si>
  <si>
    <r>
      <t xml:space="preserve">Based on experience in the Barnett Shale we </t>
    </r>
    <r>
      <rPr>
        <b/>
        <u val="single"/>
        <sz val="12"/>
        <rFont val="Times New Roman"/>
        <family val="1"/>
      </rPr>
      <t xml:space="preserve">might </t>
    </r>
    <r>
      <rPr>
        <b/>
        <sz val="12"/>
        <rFont val="Times New Roman"/>
        <family val="1"/>
      </rPr>
      <t>expect royalty income to look like this.*</t>
    </r>
  </si>
  <si>
    <t>Start point</t>
  </si>
  <si>
    <t>Want to know  "What you should be getting…" ?</t>
  </si>
  <si>
    <t>Created by: Northeast Natural Resource Advisory Board</t>
  </si>
  <si>
    <t>Copyright 2011</t>
  </si>
  <si>
    <t>(Enter your Acreage &amp; Royalty % in the yellow box only…and watch what it does to the bottom line)</t>
  </si>
  <si>
    <t>Then Your Royalty Share is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</si>
</sst>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s>
  <fonts count="45">
    <font>
      <sz val="11"/>
      <color indexed="8"/>
      <name val="Calibri"/>
      <family val="2"/>
    </font>
    <font>
      <b/>
      <sz val="14"/>
      <name val="Calibri"/>
      <family val="2"/>
    </font>
    <font>
      <sz val="10"/>
      <name val="Tahoma"/>
      <family val="2"/>
    </font>
    <font>
      <b/>
      <sz val="10"/>
      <name val="Tahoma"/>
      <family val="2"/>
    </font>
    <font>
      <b/>
      <sz val="18"/>
      <color indexed="8"/>
      <name val="Calibri"/>
      <family val="2"/>
    </font>
    <font>
      <sz val="14"/>
      <color indexed="8"/>
      <name val="Calibri"/>
      <family val="2"/>
    </font>
    <font>
      <b/>
      <sz val="26"/>
      <color indexed="8"/>
      <name val="Calibri"/>
      <family val="2"/>
    </font>
    <font>
      <b/>
      <sz val="14"/>
      <color indexed="8"/>
      <name val="Calibri"/>
      <family val="2"/>
    </font>
    <font>
      <b/>
      <sz val="10"/>
      <color indexed="8"/>
      <name val="Calibri"/>
      <family val="2"/>
    </font>
    <font>
      <sz val="8"/>
      <name val="Tahoma"/>
      <family val="2"/>
    </font>
    <font>
      <b/>
      <sz val="8"/>
      <name val="Tahoma"/>
      <family val="2"/>
    </font>
    <font>
      <b/>
      <sz val="11"/>
      <name val="Calibri"/>
      <family val="2"/>
    </font>
    <font>
      <sz val="12"/>
      <name val="Calibri"/>
      <family val="2"/>
    </font>
    <font>
      <b/>
      <sz val="12"/>
      <color indexed="8"/>
      <name val="Calibri"/>
      <family val="2"/>
    </font>
    <font>
      <b/>
      <sz val="12"/>
      <name val="Calibri"/>
      <family val="2"/>
    </font>
    <font>
      <b/>
      <sz val="14"/>
      <name val="Times New Roman"/>
      <family val="1"/>
    </font>
    <font>
      <b/>
      <sz val="12"/>
      <name val="Times New Roman"/>
      <family val="1"/>
    </font>
    <font>
      <b/>
      <u val="single"/>
      <sz val="12"/>
      <name val="Times New Roman"/>
      <family val="1"/>
    </font>
    <font>
      <b/>
      <sz val="12"/>
      <color indexed="10"/>
      <name val="Times New Roman"/>
      <family val="1"/>
    </font>
    <font>
      <sz val="12"/>
      <name val="Times New Roman"/>
      <family val="1"/>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0"/>
      <color indexed="8"/>
      <name val="Calibri"/>
      <family val="0"/>
    </font>
    <font>
      <sz val="14.4"/>
      <color indexed="8"/>
      <name val="Calibri"/>
      <family val="0"/>
    </font>
    <font>
      <u val="single"/>
      <sz val="11"/>
      <color indexed="12"/>
      <name val="Calibri"/>
      <family val="2"/>
    </font>
    <font>
      <u val="single"/>
      <sz val="11"/>
      <color indexed="36"/>
      <name val="Calibri"/>
      <family val="2"/>
    </font>
    <font>
      <sz val="11"/>
      <name val="Calibri"/>
      <family val="0"/>
    </font>
    <font>
      <b/>
      <sz val="13"/>
      <color indexed="10"/>
      <name val="Calibri"/>
      <family val="0"/>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64" fontId="7" fillId="0" borderId="10" xfId="44" applyNumberFormat="1" applyFont="1" applyBorder="1" applyAlignment="1">
      <alignment/>
    </xf>
    <xf numFmtId="0" fontId="0" fillId="0" borderId="10" xfId="0" applyBorder="1" applyAlignment="1">
      <alignment/>
    </xf>
    <xf numFmtId="164" fontId="8" fillId="0" borderId="10" xfId="44" applyNumberFormat="1" applyFont="1" applyBorder="1" applyAlignment="1">
      <alignment/>
    </xf>
    <xf numFmtId="0" fontId="13" fillId="24" borderId="10" xfId="0" applyFont="1" applyFill="1" applyBorder="1" applyAlignment="1" applyProtection="1">
      <alignment horizontal="center"/>
      <protection locked="0"/>
    </xf>
    <xf numFmtId="0" fontId="13" fillId="0" borderId="10" xfId="0" applyFont="1" applyBorder="1" applyAlignment="1">
      <alignment/>
    </xf>
    <xf numFmtId="44" fontId="13" fillId="0" borderId="10" xfId="0" applyNumberFormat="1" applyFont="1" applyBorder="1" applyAlignment="1">
      <alignment/>
    </xf>
    <xf numFmtId="0" fontId="16" fillId="25" borderId="10" xfId="0" applyFont="1" applyFill="1" applyBorder="1" applyAlignment="1">
      <alignment wrapText="1"/>
    </xf>
    <xf numFmtId="164" fontId="18" fillId="25" borderId="10" xfId="44" applyNumberFormat="1" applyFont="1" applyFill="1" applyBorder="1" applyAlignment="1">
      <alignment horizontal="center"/>
    </xf>
    <xf numFmtId="0" fontId="36" fillId="0" borderId="0" xfId="0" applyFont="1" applyAlignment="1">
      <alignment/>
    </xf>
    <xf numFmtId="0" fontId="12" fillId="10" borderId="0" xfId="0" applyFont="1" applyFill="1" applyBorder="1" applyAlignment="1">
      <alignment/>
    </xf>
    <xf numFmtId="0" fontId="19" fillId="20" borderId="10" xfId="0" applyFont="1" applyFill="1" applyBorder="1" applyAlignment="1">
      <alignment/>
    </xf>
    <xf numFmtId="0" fontId="16" fillId="20" borderId="10" xfId="0" applyFont="1" applyFill="1" applyBorder="1" applyAlignment="1">
      <alignment/>
    </xf>
    <xf numFmtId="0" fontId="15" fillId="20" borderId="10" xfId="0" applyFont="1" applyFill="1" applyBorder="1" applyAlignment="1">
      <alignment/>
    </xf>
    <xf numFmtId="164" fontId="16" fillId="20" borderId="10" xfId="44" applyNumberFormat="1" applyFont="1" applyFill="1" applyBorder="1" applyAlignment="1">
      <alignment horizontal="center"/>
    </xf>
    <xf numFmtId="0" fontId="11" fillId="21" borderId="10" xfId="0" applyFont="1" applyFill="1" applyBorder="1" applyAlignment="1">
      <alignment/>
    </xf>
    <xf numFmtId="164" fontId="20" fillId="21" borderId="10" xfId="44" applyNumberFormat="1" applyFont="1" applyFill="1" applyBorder="1" applyAlignment="1">
      <alignment horizontal="center"/>
    </xf>
    <xf numFmtId="164" fontId="13" fillId="21" borderId="10" xfId="44" applyNumberFormat="1" applyFont="1" applyFill="1" applyBorder="1" applyAlignment="1">
      <alignment/>
    </xf>
    <xf numFmtId="0" fontId="1" fillId="0" borderId="10" xfId="0" applyFont="1" applyFill="1" applyBorder="1" applyAlignment="1">
      <alignment/>
    </xf>
    <xf numFmtId="0" fontId="13" fillId="20" borderId="10" xfId="0" applyFont="1" applyFill="1" applyBorder="1" applyAlignment="1">
      <alignment horizontal="center"/>
    </xf>
    <xf numFmtId="164" fontId="13" fillId="20" borderId="10" xfId="44" applyNumberFormat="1" applyFont="1" applyFill="1" applyBorder="1" applyAlignment="1">
      <alignment horizontal="center"/>
    </xf>
    <xf numFmtId="44" fontId="14" fillId="20" borderId="10" xfId="44" applyNumberFormat="1" applyFont="1" applyFill="1" applyBorder="1" applyAlignment="1">
      <alignment horizontal="center"/>
    </xf>
    <xf numFmtId="0" fontId="37" fillId="0" borderId="0" xfId="0" applyFont="1" applyFill="1" applyBorder="1" applyAlignment="1">
      <alignment/>
    </xf>
    <xf numFmtId="0" fontId="43" fillId="0" borderId="0" xfId="0" applyFont="1" applyAlignment="1">
      <alignment/>
    </xf>
    <xf numFmtId="44" fontId="13" fillId="20" borderId="10" xfId="44" applyFont="1" applyFill="1" applyBorder="1" applyAlignment="1" applyProtection="1">
      <alignment/>
      <protection locked="0"/>
    </xf>
    <xf numFmtId="2" fontId="13" fillId="20" borderId="10" xfId="0" applyNumberFormat="1" applyFont="1" applyFill="1" applyBorder="1" applyAlignment="1" applyProtection="1">
      <alignment horizontal="right"/>
      <protection locked="0"/>
    </xf>
    <xf numFmtId="0" fontId="0" fillId="0" borderId="0" xfId="0" applyAlignment="1">
      <alignment horizontal="left"/>
    </xf>
    <xf numFmtId="0" fontId="13" fillId="20" borderId="10" xfId="0" applyFont="1" applyFill="1" applyBorder="1" applyAlignment="1" applyProtection="1">
      <alignment horizontal="center"/>
      <protection/>
    </xf>
    <xf numFmtId="0" fontId="16" fillId="25" borderId="11" xfId="0" applyFont="1" applyFill="1" applyBorder="1" applyAlignment="1">
      <alignment horizontal="center" wrapText="1"/>
    </xf>
    <xf numFmtId="0" fontId="16" fillId="25" borderId="12" xfId="0" applyFont="1" applyFill="1" applyBorder="1" applyAlignment="1">
      <alignment horizontal="center" wrapText="1"/>
    </xf>
    <xf numFmtId="0" fontId="16" fillId="25" borderId="13" xfId="0" applyFont="1" applyFill="1" applyBorder="1" applyAlignment="1">
      <alignment horizontal="center"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Production Royalty Curve (estimated)</a:t>
            </a:r>
          </a:p>
        </c:rich>
      </c:tx>
      <c:layout>
        <c:manualLayout>
          <c:xMode val="factor"/>
          <c:yMode val="factor"/>
          <c:x val="-0.002"/>
          <c:y val="-0.01175"/>
        </c:manualLayout>
      </c:layout>
      <c:spPr>
        <a:noFill/>
        <a:ln>
          <a:noFill/>
        </a:ln>
      </c:spPr>
    </c:title>
    <c:plotArea>
      <c:layout>
        <c:manualLayout>
          <c:xMode val="edge"/>
          <c:yMode val="edge"/>
          <c:x val="0.05075"/>
          <c:y val="0.10675"/>
          <c:w val="0.806"/>
          <c:h val="0.84"/>
        </c:manualLayout>
      </c:layout>
      <c:lineChart>
        <c:grouping val="standard"/>
        <c:varyColors val="0"/>
        <c:ser>
          <c:idx val="0"/>
          <c:order val="0"/>
          <c:tx>
            <c:v>Royalty</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Sheet1!$A$17:$A$36</c:f>
              <c:strCache>
                <c:ptCount val="20"/>
                <c:pt idx="0">
                  <c:v>Initial first day production x 365 days</c:v>
                </c:pt>
                <c:pt idx="1">
                  <c:v>Year 1 </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13 - Refraced</c:v>
                </c:pt>
                <c:pt idx="14">
                  <c:v>Year 14</c:v>
                </c:pt>
                <c:pt idx="15">
                  <c:v>Year 15</c:v>
                </c:pt>
                <c:pt idx="16">
                  <c:v>Year 16</c:v>
                </c:pt>
                <c:pt idx="17">
                  <c:v>Year 17</c:v>
                </c:pt>
                <c:pt idx="18">
                  <c:v>Year 18</c:v>
                </c:pt>
                <c:pt idx="19">
                  <c:v>Year 19</c:v>
                </c:pt>
              </c:strCache>
            </c:strRef>
          </c:cat>
          <c:val>
            <c:numRef>
              <c:f>Sheet1!$B$18:$B$36</c:f>
              <c:numCache>
                <c:ptCount val="20"/>
                <c:pt idx="0">
                  <c:v>80255.07692307694</c:v>
                </c:pt>
                <c:pt idx="1">
                  <c:v>60191.3076923077</c:v>
                </c:pt>
                <c:pt idx="2">
                  <c:v>45143.48076923078</c:v>
                </c:pt>
                <c:pt idx="3">
                  <c:v>41983.43711538463</c:v>
                </c:pt>
                <c:pt idx="4">
                  <c:v>39044.596517307706</c:v>
                </c:pt>
                <c:pt idx="5">
                  <c:v>36311.47476109617</c:v>
                </c:pt>
                <c:pt idx="6">
                  <c:v>33769.67152781944</c:v>
                </c:pt>
                <c:pt idx="7">
                  <c:v>31405.79452087208</c:v>
                </c:pt>
                <c:pt idx="8">
                  <c:v>29207.388904411036</c:v>
                </c:pt>
                <c:pt idx="9">
                  <c:v>27162.871681102264</c:v>
                </c:pt>
                <c:pt idx="10">
                  <c:v>25261.470663425105</c:v>
                </c:pt>
                <c:pt idx="11">
                  <c:v>23493.16771698535</c:v>
                </c:pt>
                <c:pt idx="12">
                  <c:v>35239.751575478025</c:v>
                </c:pt>
                <c:pt idx="13">
                  <c:v>32772.96896519457</c:v>
                </c:pt>
                <c:pt idx="14">
                  <c:v>30478.86113763095</c:v>
                </c:pt>
                <c:pt idx="15">
                  <c:v>28345.340857996784</c:v>
                </c:pt>
                <c:pt idx="16">
                  <c:v>26361.16699793701</c:v>
                </c:pt>
                <c:pt idx="17">
                  <c:v>24515.88530808142</c:v>
                </c:pt>
                <c:pt idx="18">
                  <c:v>22799.773336515722</c:v>
                </c:pt>
                <c:pt idx="19">
                  <c:v>21203.789202959622</c:v>
                </c:pt>
              </c:numCache>
            </c:numRef>
          </c:val>
          <c:smooth val="0"/>
        </c:ser>
        <c:hiLowLines>
          <c:spPr>
            <a:ln w="3175">
              <a:solidFill>
                <a:srgbClr val="000000"/>
              </a:solidFill>
            </a:ln>
          </c:spPr>
        </c:hiLowLines>
        <c:marker val="1"/>
        <c:axId val="14039801"/>
        <c:axId val="59249346"/>
      </c:lineChart>
      <c:catAx>
        <c:axId val="14039801"/>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Production Year </a:t>
                </a:r>
                <a:r>
                  <a:rPr lang="en-US" cap="none" sz="1000" b="1" i="0" u="none" baseline="0">
                    <a:solidFill>
                      <a:srgbClr val="000000"/>
                    </a:solidFill>
                    <a:latin typeface="Calibri"/>
                    <a:ea typeface="Calibri"/>
                    <a:cs typeface="Calibri"/>
                  </a:rPr>
                  <a:t>(Average)</a:t>
                </a:r>
              </a:p>
            </c:rich>
          </c:tx>
          <c:layout>
            <c:manualLayout>
              <c:xMode val="factor"/>
              <c:yMode val="factor"/>
              <c:x val="0.0045"/>
              <c:y val="0.001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249346"/>
        <c:crosses val="autoZero"/>
        <c:auto val="1"/>
        <c:lblOffset val="100"/>
        <c:tickLblSkip val="1"/>
        <c:noMultiLvlLbl val="0"/>
      </c:catAx>
      <c:valAx>
        <c:axId val="59249346"/>
        <c:scaling>
          <c:orientation val="minMax"/>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Royalty</a:t>
                </a:r>
                <a:r>
                  <a:rPr lang="en-US" cap="none" sz="1800" b="1" i="0" u="none" baseline="0">
                    <a:solidFill>
                      <a:srgbClr val="000000"/>
                    </a:solidFill>
                    <a:latin typeface="Calibri"/>
                    <a:ea typeface="Calibri"/>
                    <a:cs typeface="Calibri"/>
                  </a:rPr>
                  <a:t>   $</a:t>
                </a:r>
              </a:p>
            </c:rich>
          </c:tx>
          <c:layout>
            <c:manualLayout>
              <c:xMode val="factor"/>
              <c:yMode val="factor"/>
              <c:x val="-0.0005"/>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39801"/>
        <c:crossesAt val="1"/>
        <c:crossBetween val="between"/>
        <c:dispUnits/>
      </c:valAx>
      <c:spPr>
        <a:solidFill>
          <a:srgbClr val="FFFFFF"/>
        </a:solidFill>
        <a:ln w="3175">
          <a:noFill/>
        </a:ln>
      </c:spPr>
    </c:plotArea>
    <c:legend>
      <c:legendPos val="r"/>
      <c:layout>
        <c:manualLayout>
          <c:xMode val="edge"/>
          <c:yMode val="edge"/>
          <c:x val="0.5495"/>
          <c:y val="0.19825"/>
          <c:w val="0.16875"/>
          <c:h val="0.09175"/>
        </c:manualLayout>
      </c:layout>
      <c:overlay val="0"/>
      <c:spPr>
        <a:noFill/>
        <a:ln w="3175">
          <a:noFill/>
        </a:ln>
      </c:spPr>
      <c:txPr>
        <a:bodyPr vert="horz" rot="0"/>
        <a:lstStyle/>
        <a:p>
          <a:pPr>
            <a:defRPr lang="en-US" cap="none" sz="1440" b="0" i="0" u="none" baseline="0">
              <a:solidFill>
                <a:srgbClr val="000000"/>
              </a:solidFill>
              <a:latin typeface="Calibri"/>
              <a:ea typeface="Calibri"/>
              <a:cs typeface="Calibri"/>
            </a:defRPr>
          </a:pPr>
        </a:p>
      </c:txPr>
    </c:legend>
    <c:plotVisOnly val="1"/>
    <c:dispBlanksAs val="gap"/>
    <c:showDLblsOverMax val="0"/>
  </c:chart>
  <c:spPr>
    <a:solidFill>
      <a:srgbClr val="4F81BD"/>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28575</xdr:colOff>
      <xdr:row>1</xdr:row>
      <xdr:rowOff>9525</xdr:rowOff>
    </xdr:to>
    <xdr:pic>
      <xdr:nvPicPr>
        <xdr:cNvPr id="1" name="Picture 53"/>
        <xdr:cNvPicPr preferRelativeResize="1">
          <a:picLocks noChangeAspect="1"/>
        </xdr:cNvPicPr>
      </xdr:nvPicPr>
      <xdr:blipFill>
        <a:blip r:embed="rId1"/>
        <a:stretch>
          <a:fillRect/>
        </a:stretch>
      </xdr:blipFill>
      <xdr:spPr>
        <a:xfrm>
          <a:off x="0" y="161925"/>
          <a:ext cx="6210300"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28575</xdr:rowOff>
    </xdr:from>
    <xdr:to>
      <xdr:col>8</xdr:col>
      <xdr:colOff>504825</xdr:colOff>
      <xdr:row>18</xdr:row>
      <xdr:rowOff>76200</xdr:rowOff>
    </xdr:to>
    <xdr:graphicFrame>
      <xdr:nvGraphicFramePr>
        <xdr:cNvPr id="1" name="Chart 3"/>
        <xdr:cNvGraphicFramePr/>
      </xdr:nvGraphicFramePr>
      <xdr:xfrm>
        <a:off x="438150" y="28575"/>
        <a:ext cx="494347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E2" sqref="E2"/>
    </sheetView>
  </sheetViews>
  <sheetFormatPr defaultColWidth="9.140625" defaultRowHeight="15"/>
  <cols>
    <col min="1" max="1" width="49.7109375" style="0" customWidth="1"/>
    <col min="2" max="2" width="16.28125" style="0" customWidth="1"/>
    <col min="3" max="3" width="18.8515625" style="0" customWidth="1"/>
    <col min="4" max="4" width="7.8515625" style="0" customWidth="1"/>
    <col min="5" max="5" width="13.421875" style="0" customWidth="1"/>
  </cols>
  <sheetData>
    <row r="1" spans="1:4" ht="148.5" customHeight="1">
      <c r="A1" s="34"/>
      <c r="B1" s="34"/>
      <c r="C1" s="34"/>
      <c r="D1" s="34"/>
    </row>
    <row r="2" ht="33.75">
      <c r="A2" s="3" t="s">
        <v>4</v>
      </c>
    </row>
    <row r="3" ht="23.25">
      <c r="A3" s="1" t="s">
        <v>42</v>
      </c>
    </row>
    <row r="4" spans="1:5" ht="21">
      <c r="A4" s="26" t="s">
        <v>45</v>
      </c>
      <c r="B4" s="12"/>
      <c r="C4" s="12"/>
      <c r="D4" s="12"/>
      <c r="E4" s="25"/>
    </row>
    <row r="5" spans="1:4" ht="15.75">
      <c r="A5" s="14" t="s">
        <v>7</v>
      </c>
      <c r="B5" s="7">
        <v>100</v>
      </c>
      <c r="C5" s="8" t="s">
        <v>0</v>
      </c>
      <c r="D5" s="5"/>
    </row>
    <row r="6" spans="1:4" ht="15.75">
      <c r="A6" s="14" t="s">
        <v>5</v>
      </c>
      <c r="B6" s="30">
        <v>650</v>
      </c>
      <c r="C6" s="8" t="s">
        <v>0</v>
      </c>
      <c r="D6" s="5"/>
    </row>
    <row r="7" spans="1:7" ht="15.75">
      <c r="A7" s="14" t="s">
        <v>6</v>
      </c>
      <c r="B7" s="7">
        <v>0.15</v>
      </c>
      <c r="C7" s="8" t="s">
        <v>17</v>
      </c>
      <c r="D7" s="5"/>
      <c r="G7" t="s">
        <v>1</v>
      </c>
    </row>
    <row r="8" spans="1:4" ht="15.75">
      <c r="A8" s="15" t="s">
        <v>46</v>
      </c>
      <c r="B8" s="22">
        <f>+B5/B6*B7</f>
        <v>0.023076923076923078</v>
      </c>
      <c r="C8" s="8" t="s">
        <v>1</v>
      </c>
      <c r="D8" s="5"/>
    </row>
    <row r="9" spans="1:4" ht="7.5" customHeight="1">
      <c r="A9" s="14" t="s">
        <v>1</v>
      </c>
      <c r="B9" s="22"/>
      <c r="C9" s="8"/>
      <c r="D9" s="5"/>
    </row>
    <row r="10" spans="1:4" ht="15.75">
      <c r="A10" s="14" t="s">
        <v>8</v>
      </c>
      <c r="B10" s="27">
        <v>3.97</v>
      </c>
      <c r="C10" s="8" t="s">
        <v>3</v>
      </c>
      <c r="D10" s="5"/>
    </row>
    <row r="11" spans="1:4" ht="15.75">
      <c r="A11" s="14" t="s">
        <v>9</v>
      </c>
      <c r="B11" s="28">
        <v>8</v>
      </c>
      <c r="C11" s="8" t="s">
        <v>12</v>
      </c>
      <c r="D11" s="5"/>
    </row>
    <row r="12" spans="1:4" ht="15.75">
      <c r="A12" s="15" t="s">
        <v>13</v>
      </c>
      <c r="B12" s="23">
        <f>+B11*B10*1000</f>
        <v>31760</v>
      </c>
      <c r="C12" s="8" t="s">
        <v>10</v>
      </c>
      <c r="D12" s="5"/>
    </row>
    <row r="13" spans="1:4" ht="15.75">
      <c r="A13" s="14" t="s">
        <v>11</v>
      </c>
      <c r="B13" s="22"/>
      <c r="C13" s="8"/>
      <c r="D13" s="5"/>
    </row>
    <row r="14" spans="1:4" ht="15.75">
      <c r="A14" s="15" t="s">
        <v>18</v>
      </c>
      <c r="B14" s="24">
        <f>+B12*B8</f>
        <v>732.923076923077</v>
      </c>
      <c r="C14" s="9" t="s">
        <v>2</v>
      </c>
      <c r="D14" s="5"/>
    </row>
    <row r="15" spans="1:4" ht="9" customHeight="1">
      <c r="A15" s="16" t="s">
        <v>1</v>
      </c>
      <c r="B15" s="21" t="s">
        <v>1</v>
      </c>
      <c r="C15" s="21" t="s">
        <v>1</v>
      </c>
      <c r="D15" s="5"/>
    </row>
    <row r="16" spans="1:4" ht="21.75" customHeight="1">
      <c r="A16" s="31" t="s">
        <v>40</v>
      </c>
      <c r="B16" s="32"/>
      <c r="C16" s="32"/>
      <c r="D16" s="33"/>
    </row>
    <row r="17" spans="1:4" ht="24" customHeight="1">
      <c r="A17" s="10" t="s">
        <v>39</v>
      </c>
      <c r="B17" s="11">
        <f>+B14*365</f>
        <v>267516.9230769231</v>
      </c>
      <c r="C17" s="4" t="s">
        <v>41</v>
      </c>
      <c r="D17" s="5"/>
    </row>
    <row r="18" spans="1:4" ht="15.75">
      <c r="A18" s="15" t="s">
        <v>19</v>
      </c>
      <c r="B18" s="17">
        <f>+B14*365*D18</f>
        <v>80255.07692307694</v>
      </c>
      <c r="C18" s="6" t="s">
        <v>37</v>
      </c>
      <c r="D18" s="5">
        <v>0.3</v>
      </c>
    </row>
    <row r="19" spans="1:4" ht="15.75">
      <c r="A19" s="15" t="s">
        <v>20</v>
      </c>
      <c r="B19" s="17">
        <f>+B18*D19</f>
        <v>60191.3076923077</v>
      </c>
      <c r="C19" s="6" t="s">
        <v>37</v>
      </c>
      <c r="D19" s="5">
        <v>0.75</v>
      </c>
    </row>
    <row r="20" spans="1:4" ht="15.75">
      <c r="A20" s="15" t="s">
        <v>21</v>
      </c>
      <c r="B20" s="17">
        <f aca="true" t="shared" si="0" ref="B20:B36">+B19*D20</f>
        <v>45143.48076923078</v>
      </c>
      <c r="C20" s="6" t="s">
        <v>37</v>
      </c>
      <c r="D20" s="5">
        <v>0.75</v>
      </c>
    </row>
    <row r="21" spans="1:4" ht="15.75">
      <c r="A21" s="15" t="s">
        <v>22</v>
      </c>
      <c r="B21" s="17">
        <f t="shared" si="0"/>
        <v>41983.43711538463</v>
      </c>
      <c r="C21" s="6" t="s">
        <v>37</v>
      </c>
      <c r="D21" s="5">
        <v>0.93</v>
      </c>
    </row>
    <row r="22" spans="1:4" ht="15.75">
      <c r="A22" s="15" t="s">
        <v>23</v>
      </c>
      <c r="B22" s="17">
        <f t="shared" si="0"/>
        <v>39044.596517307706</v>
      </c>
      <c r="C22" s="6" t="s">
        <v>37</v>
      </c>
      <c r="D22" s="5">
        <v>0.93</v>
      </c>
    </row>
    <row r="23" spans="1:4" ht="15.75">
      <c r="A23" s="15" t="s">
        <v>24</v>
      </c>
      <c r="B23" s="17">
        <f t="shared" si="0"/>
        <v>36311.47476109617</v>
      </c>
      <c r="C23" s="6" t="s">
        <v>37</v>
      </c>
      <c r="D23" s="5">
        <v>0.93</v>
      </c>
    </row>
    <row r="24" spans="1:4" ht="15.75">
      <c r="A24" s="15" t="s">
        <v>25</v>
      </c>
      <c r="B24" s="17">
        <f t="shared" si="0"/>
        <v>33769.67152781944</v>
      </c>
      <c r="C24" s="6" t="s">
        <v>37</v>
      </c>
      <c r="D24" s="5">
        <v>0.93</v>
      </c>
    </row>
    <row r="25" spans="1:4" ht="15.75">
      <c r="A25" s="15" t="s">
        <v>26</v>
      </c>
      <c r="B25" s="17">
        <f t="shared" si="0"/>
        <v>31405.79452087208</v>
      </c>
      <c r="C25" s="6" t="s">
        <v>37</v>
      </c>
      <c r="D25" s="5">
        <v>0.93</v>
      </c>
    </row>
    <row r="26" spans="1:4" ht="15.75">
      <c r="A26" s="15" t="s">
        <v>27</v>
      </c>
      <c r="B26" s="17">
        <f t="shared" si="0"/>
        <v>29207.388904411036</v>
      </c>
      <c r="C26" s="6" t="s">
        <v>37</v>
      </c>
      <c r="D26" s="5">
        <v>0.93</v>
      </c>
    </row>
    <row r="27" spans="1:4" ht="15.75">
      <c r="A27" s="15" t="s">
        <v>28</v>
      </c>
      <c r="B27" s="17">
        <f t="shared" si="0"/>
        <v>27162.871681102264</v>
      </c>
      <c r="C27" s="6" t="s">
        <v>37</v>
      </c>
      <c r="D27" s="5">
        <v>0.93</v>
      </c>
    </row>
    <row r="28" spans="1:4" ht="15.75">
      <c r="A28" s="15" t="s">
        <v>29</v>
      </c>
      <c r="B28" s="17">
        <f t="shared" si="0"/>
        <v>25261.470663425105</v>
      </c>
      <c r="C28" s="6" t="s">
        <v>37</v>
      </c>
      <c r="D28" s="5">
        <v>0.93</v>
      </c>
    </row>
    <row r="29" spans="1:4" ht="15.75">
      <c r="A29" s="15" t="s">
        <v>38</v>
      </c>
      <c r="B29" s="17">
        <f t="shared" si="0"/>
        <v>23493.16771698535</v>
      </c>
      <c r="C29" s="6" t="s">
        <v>37</v>
      </c>
      <c r="D29" s="5">
        <v>0.93</v>
      </c>
    </row>
    <row r="30" spans="1:4" ht="15.75">
      <c r="A30" s="15" t="s">
        <v>30</v>
      </c>
      <c r="B30" s="17">
        <f t="shared" si="0"/>
        <v>35239.751575478025</v>
      </c>
      <c r="C30" s="6" t="s">
        <v>37</v>
      </c>
      <c r="D30" s="5">
        <v>1.5</v>
      </c>
    </row>
    <row r="31" spans="1:4" ht="15.75">
      <c r="A31" s="15" t="s">
        <v>31</v>
      </c>
      <c r="B31" s="17">
        <f t="shared" si="0"/>
        <v>32772.96896519457</v>
      </c>
      <c r="C31" s="6" t="s">
        <v>37</v>
      </c>
      <c r="D31" s="5">
        <v>0.93</v>
      </c>
    </row>
    <row r="32" spans="1:4" ht="15.75">
      <c r="A32" s="15" t="s">
        <v>32</v>
      </c>
      <c r="B32" s="17">
        <f t="shared" si="0"/>
        <v>30478.86113763095</v>
      </c>
      <c r="C32" s="6" t="s">
        <v>37</v>
      </c>
      <c r="D32" s="5">
        <v>0.93</v>
      </c>
    </row>
    <row r="33" spans="1:4" ht="15.75">
      <c r="A33" s="15" t="s">
        <v>33</v>
      </c>
      <c r="B33" s="17">
        <f t="shared" si="0"/>
        <v>28345.340857996784</v>
      </c>
      <c r="C33" s="6" t="s">
        <v>37</v>
      </c>
      <c r="D33" s="5">
        <v>0.93</v>
      </c>
    </row>
    <row r="34" spans="1:4" ht="15.75">
      <c r="A34" s="15" t="s">
        <v>34</v>
      </c>
      <c r="B34" s="17">
        <f t="shared" si="0"/>
        <v>26361.16699793701</v>
      </c>
      <c r="C34" s="6" t="s">
        <v>37</v>
      </c>
      <c r="D34" s="5">
        <v>0.93</v>
      </c>
    </row>
    <row r="35" spans="1:4" ht="15.75">
      <c r="A35" s="15" t="s">
        <v>35</v>
      </c>
      <c r="B35" s="17">
        <f t="shared" si="0"/>
        <v>24515.88530808142</v>
      </c>
      <c r="C35" s="6" t="s">
        <v>37</v>
      </c>
      <c r="D35" s="5">
        <v>0.93</v>
      </c>
    </row>
    <row r="36" spans="1:4" ht="15.75">
      <c r="A36" s="15" t="s">
        <v>36</v>
      </c>
      <c r="B36" s="17">
        <f t="shared" si="0"/>
        <v>22799.773336515722</v>
      </c>
      <c r="C36" s="6" t="s">
        <v>37</v>
      </c>
      <c r="D36" s="5">
        <v>0.93</v>
      </c>
    </row>
    <row r="37" spans="1:3" ht="15.75">
      <c r="A37" s="18" t="s">
        <v>16</v>
      </c>
      <c r="B37" s="19">
        <f>SUM(B17:B36)</f>
        <v>941260.4100487768</v>
      </c>
      <c r="C37" s="20" t="s">
        <v>14</v>
      </c>
    </row>
    <row r="39" ht="15">
      <c r="A39" s="13" t="s">
        <v>15</v>
      </c>
    </row>
    <row r="43" ht="18">
      <c r="A43" s="2"/>
    </row>
    <row r="44" ht="18">
      <c r="A44" s="2" t="s">
        <v>43</v>
      </c>
    </row>
    <row r="45" ht="14.25">
      <c r="A45" s="29" t="s">
        <v>44</v>
      </c>
    </row>
  </sheetData>
  <sheetProtection/>
  <mergeCells count="2">
    <mergeCell ref="A16:D16"/>
    <mergeCell ref="A1:D1"/>
  </mergeCells>
  <printOptions/>
  <pageMargins left="0.7" right="0.7" top="0.75" bottom="0.75" header="0.3" footer="0.3"/>
  <pageSetup horizontalDpi="600" verticalDpi="600" orientation="portrait" scale="7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4" sqref="D24"/>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Royalty Calculator</dc:title>
  <dc:subject/>
  <dc:creator>Ken Balliet</dc:creator>
  <cp:keywords/>
  <dc:description/>
  <cp:lastModifiedBy>Unknown User</cp:lastModifiedBy>
  <cp:lastPrinted>2010-09-20T16:54:40Z</cp:lastPrinted>
  <dcterms:created xsi:type="dcterms:W3CDTF">2008-03-10T20:58:22Z</dcterms:created>
  <dcterms:modified xsi:type="dcterms:W3CDTF">2011-02-09T21:35:24Z</dcterms:modified>
  <cp:category/>
  <cp:version/>
  <cp:contentType/>
  <cp:contentStatus/>
</cp:coreProperties>
</file>